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Y:\Fraud Including County Partnership\Transparency Data\Data Transparency 23-24\"/>
    </mc:Choice>
  </mc:AlternateContent>
  <xr:revisionPtr revIDLastSave="0" documentId="13_ncr:1_{36C0AB61-FF5A-4C44-B993-1FEB3DB6B65E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Fraud Data Sheet" sheetId="2" r:id="rId1"/>
    <sheet name="Works 23-24 Cases" sheetId="7" state="hidden" r:id="rId2"/>
    <sheet name="Works 23-24 Costs" sheetId="8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16" i="2" l="1"/>
  <c r="P13" i="8"/>
  <c r="O5" i="8"/>
  <c r="O6" i="8"/>
  <c r="O7" i="8"/>
  <c r="O8" i="8"/>
  <c r="O9" i="8"/>
  <c r="O10" i="8"/>
  <c r="O11" i="8"/>
  <c r="O12" i="8"/>
  <c r="M13" i="8"/>
  <c r="O13" i="8"/>
  <c r="N8" i="8"/>
  <c r="K12" i="8" l="1"/>
  <c r="N6" i="8"/>
  <c r="N7" i="8"/>
  <c r="N9" i="8"/>
  <c r="N10" i="8"/>
  <c r="N12" i="8"/>
  <c r="N5" i="8"/>
  <c r="K11" i="8" l="1"/>
  <c r="N11" i="8" s="1"/>
  <c r="N13" i="8" s="1"/>
  <c r="L12" i="8" l="1"/>
  <c r="L11" i="8"/>
  <c r="K7" i="8"/>
  <c r="K8" i="8"/>
  <c r="K9" i="8"/>
  <c r="D29" i="7"/>
  <c r="B29" i="7"/>
  <c r="K6" i="8"/>
  <c r="K5" i="8"/>
  <c r="C29" i="7"/>
  <c r="K10" i="8"/>
  <c r="B14" i="2" l="1"/>
  <c r="B8" i="2"/>
</calcChain>
</file>

<file path=xl/sharedStrings.xml><?xml version="1.0" encoding="utf-8"?>
<sst xmlns="http://schemas.openxmlformats.org/spreadsheetml/2006/main" count="82" uniqueCount="75">
  <si>
    <t>Measure</t>
  </si>
  <si>
    <t>Number</t>
  </si>
  <si>
    <t xml:space="preserve">Number of occasions they use powers under the Prevention of Social Housing Fraud (Power to Require Information) (England) Regulations 201432, or similar powers </t>
  </si>
  <si>
    <t>Zero</t>
  </si>
  <si>
    <t>Total number (absolute and full time equivalent) of employees undertaking investigations and prosecutions of fraud</t>
  </si>
  <si>
    <t>Absolute: (Full year)</t>
  </si>
  <si>
    <t>Full Time Equivalent:  (Full year)</t>
  </si>
  <si>
    <t xml:space="preserve">Total number (absolute and full time equivalent) of professionally accredited counter fraud specialists </t>
  </si>
  <si>
    <t>Absolute:  (Full year)</t>
  </si>
  <si>
    <t xml:space="preserve">Full Time Equivalent:  (Full year) </t>
  </si>
  <si>
    <t>Total amount spent by the authority on the investigation and prosecution of fraud (Full year)    </t>
  </si>
  <si>
    <t xml:space="preserve">Total number of fraud cases investigated (Full year) </t>
  </si>
  <si>
    <t>Fraud data - Number of cases</t>
  </si>
  <si>
    <t>Fraud</t>
  </si>
  <si>
    <t>21/22</t>
  </si>
  <si>
    <t>22/23</t>
  </si>
  <si>
    <t>23/24</t>
  </si>
  <si>
    <t>Where figures came from</t>
  </si>
  <si>
    <t>HB/CTS</t>
  </si>
  <si>
    <t>HBMS</t>
  </si>
  <si>
    <t>Laura Brown</t>
  </si>
  <si>
    <t>SFIS referrals</t>
  </si>
  <si>
    <t>NFI cases looked at</t>
  </si>
  <si>
    <t>VEP ( cant get the data)</t>
  </si>
  <si>
    <t>-</t>
  </si>
  <si>
    <t>HBAA case reviews</t>
  </si>
  <si>
    <t xml:space="preserve">Housing </t>
  </si>
  <si>
    <t>Sub-letting</t>
  </si>
  <si>
    <t>NTQ</t>
  </si>
  <si>
    <r>
      <t xml:space="preserve">Any other fraud - </t>
    </r>
    <r>
      <rPr>
        <i/>
        <sz val="11"/>
        <color theme="1"/>
        <rFont val="Calibri"/>
        <family val="2"/>
        <scheme val="minor"/>
      </rPr>
      <t>please list below and add in number of cases:-</t>
    </r>
  </si>
  <si>
    <r>
      <t xml:space="preserve">Other fraud - </t>
    </r>
    <r>
      <rPr>
        <i/>
        <sz val="12"/>
        <color theme="1"/>
        <rFont val="Calibri"/>
        <family val="2"/>
        <scheme val="minor"/>
      </rPr>
      <t>List any cases of fraud in your areas</t>
    </r>
    <r>
      <rPr>
        <b/>
        <sz val="12"/>
        <color theme="1"/>
        <rFont val="Calibri"/>
        <family val="2"/>
        <scheme val="minor"/>
      </rPr>
      <t>,</t>
    </r>
    <r>
      <rPr>
        <i/>
        <sz val="12"/>
        <color theme="1"/>
        <rFont val="Calibri"/>
        <family val="2"/>
        <scheme val="minor"/>
      </rPr>
      <t xml:space="preserve"> previous examples include</t>
    </r>
    <r>
      <rPr>
        <b/>
        <sz val="12"/>
        <color theme="1"/>
        <rFont val="Calibri"/>
        <family val="2"/>
        <scheme val="minor"/>
      </rPr>
      <t>:-</t>
    </r>
  </si>
  <si>
    <t>Banking - Web Payments</t>
  </si>
  <si>
    <t>Carol West</t>
  </si>
  <si>
    <t>Banking - Fraudulent Cheques</t>
  </si>
  <si>
    <t xml:space="preserve">NDR  - receipts account </t>
  </si>
  <si>
    <t xml:space="preserve">Whistleblowing </t>
  </si>
  <si>
    <t>From WB register</t>
  </si>
  <si>
    <t>Fraud costs for Transparency data 2023-24</t>
  </si>
  <si>
    <t>Post</t>
  </si>
  <si>
    <t>Staff Member</t>
  </si>
  <si>
    <t>Grade</t>
  </si>
  <si>
    <t>Weekly Hours</t>
  </si>
  <si>
    <t>Dates worked during 2023/24</t>
  </si>
  <si>
    <t>Scale Point</t>
  </si>
  <si>
    <t>Gross Pay(£)</t>
  </si>
  <si>
    <t>NI(£)</t>
  </si>
  <si>
    <t>Pension(£)</t>
  </si>
  <si>
    <t>Total Cost (£)</t>
  </si>
  <si>
    <t>% spent on Fraud</t>
  </si>
  <si>
    <t>Fraud(£)</t>
  </si>
  <si>
    <t>FTE</t>
  </si>
  <si>
    <t>From</t>
  </si>
  <si>
    <t>To</t>
  </si>
  <si>
    <t>Housing Officer (20 staff based on one)</t>
  </si>
  <si>
    <t>Oliver Firth</t>
  </si>
  <si>
    <t>Principal Auditor</t>
  </si>
  <si>
    <t>Vacant</t>
  </si>
  <si>
    <t>N/A</t>
  </si>
  <si>
    <t>Audit Manager</t>
  </si>
  <si>
    <t>Amanda Stanislawski</t>
  </si>
  <si>
    <t>Housing Benefit Officer x 10</t>
  </si>
  <si>
    <t>All Benefit Officers</t>
  </si>
  <si>
    <t>10% per person</t>
  </si>
  <si>
    <t xml:space="preserve">Revenues and Benefit Clerical Assistant </t>
  </si>
  <si>
    <t>Tracey Skinner</t>
  </si>
  <si>
    <t xml:space="preserve">Benefits Team Leader </t>
  </si>
  <si>
    <t>Exchequer Officer</t>
  </si>
  <si>
    <t>Ian Davison</t>
  </si>
  <si>
    <t xml:space="preserve">Banking Officer </t>
  </si>
  <si>
    <t>Carol West (or Team)</t>
  </si>
  <si>
    <t>L Brown,  K Johnson/M Lovely and A Stanislawski confirmed time</t>
  </si>
  <si>
    <t>Laura Brown / NFI system reports</t>
  </si>
  <si>
    <t>M Lovely</t>
  </si>
  <si>
    <t>Fraud data for year 2023/24</t>
  </si>
  <si>
    <t>Number of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</si>
</sst>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4" fontId="0" fillId="0" borderId="0" xfId="0" applyNumberForma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3" fillId="5" borderId="1" xfId="0" applyFont="1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3" fontId="0" fillId="0" borderId="0" xfId="1" applyFont="1" applyFill="1"/>
    <xf numFmtId="43" fontId="0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AF0C-0BE0-4E17-9782-038F6525D253}">
  <sheetPr codeName="Sheet1"/>
  <dimension ref="A1:F16"/>
  <sheetViews>
    <sheetView tabSelected="1" workbookViewId="0">
      <selection activeCell="A22" sqref="A22"/>
    </sheetView>
  </sheetViews>
  <sheetFormatPr defaultRowHeight="15" x14ac:dyDescent="0.25"/>
  <cols>
    <col min="1" max="1" width="74.5703125" style="4" customWidth="1"/>
    <col min="2" max="3" width="11.5703125" style="1" customWidth="1"/>
    <col min="4" max="5" width="9.140625" customWidth="1"/>
    <col min="6" max="6" width="9.140625" style="1"/>
  </cols>
  <sheetData>
    <row r="1" spans="1:6" x14ac:dyDescent="0.25">
      <c r="A1" s="5" t="s">
        <v>73</v>
      </c>
      <c r="F1"/>
    </row>
    <row r="3" spans="1:6" x14ac:dyDescent="0.25">
      <c r="A3" s="6" t="s">
        <v>0</v>
      </c>
      <c r="B3" s="3" t="s">
        <v>1</v>
      </c>
      <c r="C3" s="3"/>
    </row>
    <row r="4" spans="1:6" ht="45" x14ac:dyDescent="0.25">
      <c r="A4" s="4" t="s">
        <v>2</v>
      </c>
      <c r="B4" s="1" t="s">
        <v>3</v>
      </c>
      <c r="C4"/>
    </row>
    <row r="5" spans="1:6" x14ac:dyDescent="0.25">
      <c r="C5"/>
    </row>
    <row r="6" spans="1:6" ht="30" x14ac:dyDescent="0.25">
      <c r="A6" s="4" t="s">
        <v>4</v>
      </c>
      <c r="C6"/>
    </row>
    <row r="7" spans="1:6" x14ac:dyDescent="0.25">
      <c r="A7" s="4" t="s">
        <v>5</v>
      </c>
      <c r="B7" s="1">
        <f>'Works 23-24 Costs'!B15</f>
        <v>35</v>
      </c>
      <c r="C7"/>
    </row>
    <row r="8" spans="1:6" x14ac:dyDescent="0.25">
      <c r="A8" s="4" t="s">
        <v>6</v>
      </c>
      <c r="B8" s="7">
        <f>'Works 23-24 Costs'!O13</f>
        <v>2.94</v>
      </c>
      <c r="C8"/>
    </row>
    <row r="9" spans="1:6" x14ac:dyDescent="0.25">
      <c r="C9"/>
    </row>
    <row r="10" spans="1:6" ht="30" x14ac:dyDescent="0.25">
      <c r="A10" s="4" t="s">
        <v>7</v>
      </c>
      <c r="C10"/>
    </row>
    <row r="11" spans="1:6" x14ac:dyDescent="0.25">
      <c r="A11" s="4" t="s">
        <v>8</v>
      </c>
      <c r="B11" s="1">
        <v>0</v>
      </c>
      <c r="C11"/>
    </row>
    <row r="12" spans="1:6" x14ac:dyDescent="0.25">
      <c r="A12" s="4" t="s">
        <v>9</v>
      </c>
      <c r="B12" s="1">
        <v>0</v>
      </c>
      <c r="C12"/>
    </row>
    <row r="13" spans="1:6" x14ac:dyDescent="0.25">
      <c r="C13"/>
    </row>
    <row r="14" spans="1:6" ht="30" x14ac:dyDescent="0.25">
      <c r="A14" s="4" t="s">
        <v>10</v>
      </c>
      <c r="B14" s="2">
        <f>'Works 23-24 Costs'!N13</f>
        <v>113894.64636540542</v>
      </c>
      <c r="C14"/>
    </row>
    <row r="15" spans="1:6" x14ac:dyDescent="0.25">
      <c r="C15"/>
    </row>
    <row r="16" spans="1:6" x14ac:dyDescent="0.25">
      <c r="A16" s="4" t="s">
        <v>11</v>
      </c>
      <c r="B16" s="1">
        <f>'Works 23-24 Cases'!D29</f>
        <v>1473</v>
      </c>
      <c r="C16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56779-E7B5-436A-AD83-EE5B4AAE73AA}">
  <sheetPr codeName="Sheet2"/>
  <dimension ref="A1:E31"/>
  <sheetViews>
    <sheetView workbookViewId="0">
      <selection activeCell="D29" sqref="D29"/>
    </sheetView>
  </sheetViews>
  <sheetFormatPr defaultRowHeight="15" x14ac:dyDescent="0.25"/>
  <cols>
    <col min="1" max="1" width="57.85546875" customWidth="1"/>
    <col min="2" max="4" width="9.140625" style="1"/>
    <col min="5" max="5" width="36.140625" customWidth="1"/>
  </cols>
  <sheetData>
    <row r="1" spans="1:5" ht="18.75" x14ac:dyDescent="0.3">
      <c r="A1" s="8" t="s">
        <v>12</v>
      </c>
    </row>
    <row r="2" spans="1:5" ht="18.75" x14ac:dyDescent="0.3">
      <c r="A2" s="8"/>
    </row>
    <row r="3" spans="1:5" x14ac:dyDescent="0.25">
      <c r="A3" s="13" t="s">
        <v>13</v>
      </c>
      <c r="B3" s="14" t="s">
        <v>14</v>
      </c>
      <c r="C3" s="14" t="s">
        <v>15</v>
      </c>
      <c r="D3" s="14" t="s">
        <v>16</v>
      </c>
      <c r="E3" s="13" t="s">
        <v>17</v>
      </c>
    </row>
    <row r="4" spans="1:5" ht="15.75" x14ac:dyDescent="0.25">
      <c r="A4" s="11" t="s">
        <v>18</v>
      </c>
      <c r="B4" s="10"/>
      <c r="C4" s="10"/>
      <c r="D4" s="10"/>
      <c r="E4" s="9"/>
    </row>
    <row r="5" spans="1:5" x14ac:dyDescent="0.25">
      <c r="A5" s="9" t="s">
        <v>19</v>
      </c>
      <c r="B5" s="10">
        <v>63</v>
      </c>
      <c r="C5" s="10">
        <v>116</v>
      </c>
      <c r="D5" s="19">
        <v>76</v>
      </c>
      <c r="E5" s="9" t="s">
        <v>20</v>
      </c>
    </row>
    <row r="6" spans="1:5" x14ac:dyDescent="0.25">
      <c r="A6" s="9" t="s">
        <v>21</v>
      </c>
      <c r="B6" s="10">
        <v>9</v>
      </c>
      <c r="C6" s="10">
        <v>5</v>
      </c>
      <c r="D6" s="19">
        <v>8</v>
      </c>
      <c r="E6" s="9" t="s">
        <v>20</v>
      </c>
    </row>
    <row r="7" spans="1:5" x14ac:dyDescent="0.25">
      <c r="A7" s="9" t="s">
        <v>22</v>
      </c>
      <c r="B7" s="10">
        <v>1116</v>
      </c>
      <c r="C7" s="10">
        <v>129</v>
      </c>
      <c r="D7" s="19">
        <v>744</v>
      </c>
      <c r="E7" s="9" t="s">
        <v>71</v>
      </c>
    </row>
    <row r="8" spans="1:5" x14ac:dyDescent="0.25">
      <c r="A8" s="9" t="s">
        <v>23</v>
      </c>
      <c r="B8" s="10" t="s">
        <v>24</v>
      </c>
      <c r="C8" s="10"/>
      <c r="D8" s="19"/>
      <c r="E8" s="9" t="s">
        <v>20</v>
      </c>
    </row>
    <row r="9" spans="1:5" x14ac:dyDescent="0.25">
      <c r="A9" s="9"/>
      <c r="B9" s="10"/>
      <c r="C9" s="10"/>
      <c r="D9" s="19"/>
      <c r="E9" s="9"/>
    </row>
    <row r="10" spans="1:5" x14ac:dyDescent="0.25">
      <c r="A10" s="9" t="s">
        <v>25</v>
      </c>
      <c r="B10" s="10">
        <v>699</v>
      </c>
      <c r="C10" s="10">
        <v>580</v>
      </c>
      <c r="D10" s="19">
        <v>573</v>
      </c>
      <c r="E10" s="9" t="s">
        <v>20</v>
      </c>
    </row>
    <row r="11" spans="1:5" x14ac:dyDescent="0.25">
      <c r="A11" s="9"/>
      <c r="B11" s="12"/>
      <c r="C11" s="12"/>
      <c r="D11" s="20"/>
      <c r="E11" s="9"/>
    </row>
    <row r="12" spans="1:5" ht="15.75" x14ac:dyDescent="0.25">
      <c r="A12" s="15" t="s">
        <v>26</v>
      </c>
      <c r="B12" s="16"/>
      <c r="C12" s="16"/>
      <c r="D12" s="19"/>
      <c r="E12" s="17"/>
    </row>
    <row r="13" spans="1:5" x14ac:dyDescent="0.25">
      <c r="A13" s="17" t="s">
        <v>27</v>
      </c>
      <c r="B13" s="16">
        <v>0</v>
      </c>
      <c r="C13" s="16">
        <v>0</v>
      </c>
      <c r="D13" s="19">
        <v>0</v>
      </c>
      <c r="E13" s="17" t="s">
        <v>72</v>
      </c>
    </row>
    <row r="14" spans="1:5" x14ac:dyDescent="0.25">
      <c r="A14" s="17" t="s">
        <v>28</v>
      </c>
      <c r="B14" s="16">
        <v>19</v>
      </c>
      <c r="C14" s="16">
        <v>15</v>
      </c>
      <c r="D14" s="19">
        <v>25</v>
      </c>
      <c r="E14" s="17" t="s">
        <v>72</v>
      </c>
    </row>
    <row r="15" spans="1:5" x14ac:dyDescent="0.25">
      <c r="A15" s="17" t="s">
        <v>29</v>
      </c>
      <c r="B15" s="16"/>
      <c r="C15" s="16"/>
      <c r="D15" s="19"/>
      <c r="E15" s="17"/>
    </row>
    <row r="16" spans="1:5" x14ac:dyDescent="0.25">
      <c r="A16" s="17"/>
      <c r="B16" s="16"/>
      <c r="C16" s="16"/>
      <c r="D16" s="19"/>
      <c r="E16" s="17"/>
    </row>
    <row r="17" spans="1:5" x14ac:dyDescent="0.25">
      <c r="A17" s="9"/>
      <c r="B17" s="10"/>
      <c r="C17" s="10"/>
      <c r="D17" s="19"/>
      <c r="E17" s="9"/>
    </row>
    <row r="18" spans="1:5" ht="31.5" x14ac:dyDescent="0.25">
      <c r="A18" s="18" t="s">
        <v>30</v>
      </c>
      <c r="B18" s="10"/>
      <c r="C18" s="10"/>
      <c r="D18" s="19"/>
      <c r="E18" s="9"/>
    </row>
    <row r="19" spans="1:5" x14ac:dyDescent="0.25">
      <c r="A19" s="9" t="s">
        <v>31</v>
      </c>
      <c r="B19" s="10">
        <v>0</v>
      </c>
      <c r="C19" s="10">
        <v>0</v>
      </c>
      <c r="D19" s="19">
        <v>26</v>
      </c>
      <c r="E19" s="9" t="s">
        <v>32</v>
      </c>
    </row>
    <row r="20" spans="1:5" x14ac:dyDescent="0.25">
      <c r="A20" s="9" t="s">
        <v>33</v>
      </c>
      <c r="B20" s="10">
        <v>0</v>
      </c>
      <c r="C20" s="10">
        <v>0</v>
      </c>
      <c r="D20" s="19">
        <v>10</v>
      </c>
      <c r="E20" s="9" t="s">
        <v>32</v>
      </c>
    </row>
    <row r="21" spans="1:5" x14ac:dyDescent="0.25">
      <c r="A21" s="9" t="s">
        <v>34</v>
      </c>
      <c r="B21" s="10">
        <v>0</v>
      </c>
      <c r="C21" s="10">
        <v>0</v>
      </c>
      <c r="D21" s="19">
        <v>0</v>
      </c>
      <c r="E21" s="9"/>
    </row>
    <row r="22" spans="1:5" x14ac:dyDescent="0.25">
      <c r="A22" s="9"/>
      <c r="B22" s="10"/>
      <c r="C22" s="10"/>
      <c r="D22" s="19"/>
      <c r="E22" s="9"/>
    </row>
    <row r="23" spans="1:5" x14ac:dyDescent="0.25">
      <c r="A23" s="9"/>
      <c r="B23" s="10"/>
      <c r="C23" s="10"/>
      <c r="D23" s="19"/>
      <c r="E23" s="9"/>
    </row>
    <row r="24" spans="1:5" x14ac:dyDescent="0.25">
      <c r="A24" s="9"/>
      <c r="B24" s="10"/>
      <c r="C24" s="10"/>
      <c r="D24" s="19"/>
      <c r="E24" s="9"/>
    </row>
    <row r="25" spans="1:5" x14ac:dyDescent="0.25">
      <c r="A25" s="9"/>
      <c r="B25" s="10"/>
      <c r="C25" s="10"/>
      <c r="D25" s="19"/>
      <c r="E25" s="9"/>
    </row>
    <row r="26" spans="1:5" x14ac:dyDescent="0.25">
      <c r="A26" s="9"/>
      <c r="B26" s="10"/>
      <c r="C26" s="10"/>
      <c r="D26" s="19"/>
      <c r="E26" s="9"/>
    </row>
    <row r="27" spans="1:5" x14ac:dyDescent="0.25">
      <c r="A27" s="17" t="s">
        <v>35</v>
      </c>
      <c r="B27" s="16">
        <v>23</v>
      </c>
      <c r="C27" s="16">
        <v>22</v>
      </c>
      <c r="D27" s="19">
        <v>11</v>
      </c>
      <c r="E27" s="17" t="s">
        <v>36</v>
      </c>
    </row>
    <row r="28" spans="1:5" x14ac:dyDescent="0.25">
      <c r="A28" s="9"/>
      <c r="B28" s="10"/>
      <c r="C28" s="10"/>
      <c r="D28" s="10"/>
      <c r="E28" s="9"/>
    </row>
    <row r="29" spans="1:5" x14ac:dyDescent="0.25">
      <c r="A29" s="9"/>
      <c r="B29" s="12">
        <f>SUM(B5:B27)</f>
        <v>1929</v>
      </c>
      <c r="C29" s="12">
        <f>SUM(C5:C27)</f>
        <v>867</v>
      </c>
      <c r="D29" s="12">
        <f>SUM(D5:D27)</f>
        <v>1473</v>
      </c>
      <c r="E29" s="9"/>
    </row>
    <row r="30" spans="1:5" x14ac:dyDescent="0.25">
      <c r="A30" s="9"/>
      <c r="B30" s="10"/>
      <c r="C30" s="10"/>
      <c r="D30" s="10"/>
      <c r="E30" s="9"/>
    </row>
    <row r="31" spans="1:5" x14ac:dyDescent="0.25">
      <c r="A31" s="9"/>
      <c r="B31" s="10"/>
      <c r="C31" s="10"/>
      <c r="D31" s="10"/>
      <c r="E31" s="9"/>
    </row>
  </sheetData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6A81-0411-4085-9D2E-3F3D70286579}">
  <sheetPr codeName="Sheet3"/>
  <dimension ref="A1:P16"/>
  <sheetViews>
    <sheetView workbookViewId="0">
      <selection activeCell="D29" sqref="D29"/>
    </sheetView>
  </sheetViews>
  <sheetFormatPr defaultRowHeight="15" x14ac:dyDescent="0.25"/>
  <cols>
    <col min="1" max="1" width="38.42578125" style="4" bestFit="1" customWidth="1"/>
    <col min="2" max="2" width="25.42578125" style="4" customWidth="1"/>
    <col min="3" max="3" width="6.28515625" customWidth="1"/>
    <col min="4" max="4" width="7.7109375" bestFit="1" customWidth="1"/>
    <col min="5" max="6" width="10.7109375" bestFit="1" customWidth="1"/>
    <col min="7" max="7" width="5.7109375" customWidth="1"/>
    <col min="8" max="8" width="13.140625" customWidth="1"/>
    <col min="9" max="9" width="9.5703125" bestFit="1" customWidth="1"/>
    <col min="10" max="10" width="10.7109375" customWidth="1"/>
    <col min="11" max="11" width="13" customWidth="1"/>
    <col min="12" max="12" width="15" bestFit="1" customWidth="1"/>
    <col min="13" max="13" width="7" customWidth="1"/>
    <col min="14" max="14" width="8.42578125" customWidth="1"/>
    <col min="15" max="15" width="9.140625" customWidth="1"/>
  </cols>
  <sheetData>
    <row r="1" spans="1:16" ht="18.75" x14ac:dyDescent="0.3">
      <c r="A1" s="8" t="s">
        <v>37</v>
      </c>
    </row>
    <row r="3" spans="1:16" s="4" customFormat="1" ht="30" x14ac:dyDescent="0.25">
      <c r="A3" s="5" t="s">
        <v>38</v>
      </c>
      <c r="B3" s="5" t="s">
        <v>39</v>
      </c>
      <c r="C3" s="5" t="s">
        <v>40</v>
      </c>
      <c r="D3" s="5" t="s">
        <v>41</v>
      </c>
      <c r="E3" s="32" t="s">
        <v>42</v>
      </c>
      <c r="F3" s="32"/>
      <c r="G3" s="4" t="s">
        <v>43</v>
      </c>
      <c r="H3" s="4" t="s">
        <v>44</v>
      </c>
      <c r="I3" s="4" t="s">
        <v>45</v>
      </c>
      <c r="J3" s="4" t="s">
        <v>46</v>
      </c>
      <c r="K3" s="4" t="s">
        <v>47</v>
      </c>
      <c r="L3" s="21" t="s">
        <v>48</v>
      </c>
      <c r="M3" s="21"/>
      <c r="N3" s="21" t="s">
        <v>49</v>
      </c>
      <c r="O3" s="4" t="s">
        <v>50</v>
      </c>
    </row>
    <row r="4" spans="1:16" x14ac:dyDescent="0.25">
      <c r="E4" s="5" t="s">
        <v>51</v>
      </c>
      <c r="F4" s="5" t="s">
        <v>52</v>
      </c>
      <c r="L4" s="22"/>
      <c r="M4" s="22"/>
      <c r="N4" s="23"/>
    </row>
    <row r="5" spans="1:16" x14ac:dyDescent="0.25">
      <c r="A5" s="4" t="s">
        <v>53</v>
      </c>
      <c r="B5" s="4" t="s">
        <v>54</v>
      </c>
      <c r="D5">
        <v>37</v>
      </c>
      <c r="E5" s="24">
        <v>45017</v>
      </c>
      <c r="F5" s="24">
        <v>45382</v>
      </c>
      <c r="G5">
        <v>22</v>
      </c>
      <c r="H5" s="29">
        <v>31582</v>
      </c>
      <c r="I5" s="29">
        <v>3102.5160000000001</v>
      </c>
      <c r="J5" s="29">
        <v>7390.1880000000001</v>
      </c>
      <c r="K5" s="29">
        <f>SUM(H5:J5)</f>
        <v>42074.704000000005</v>
      </c>
      <c r="L5" s="25">
        <v>1</v>
      </c>
      <c r="M5" s="29">
        <v>1</v>
      </c>
      <c r="N5" s="27">
        <f>K5*L5</f>
        <v>42074.704000000005</v>
      </c>
      <c r="O5" s="26">
        <f>M5</f>
        <v>1</v>
      </c>
    </row>
    <row r="6" spans="1:16" x14ac:dyDescent="0.25">
      <c r="A6" s="4" t="s">
        <v>55</v>
      </c>
      <c r="B6" s="4" t="s">
        <v>56</v>
      </c>
      <c r="D6">
        <v>37</v>
      </c>
      <c r="E6" s="24" t="s">
        <v>57</v>
      </c>
      <c r="F6" s="24" t="s">
        <v>57</v>
      </c>
      <c r="H6" s="29"/>
      <c r="I6" s="29"/>
      <c r="J6" s="29"/>
      <c r="K6" s="29">
        <f t="shared" ref="K6:K12" si="0">SUM(H6:J6)</f>
        <v>0</v>
      </c>
      <c r="L6" s="25">
        <v>0</v>
      </c>
      <c r="M6" s="29">
        <v>0</v>
      </c>
      <c r="N6" s="27">
        <f t="shared" ref="N6:N12" si="1">K6*L6</f>
        <v>0</v>
      </c>
      <c r="O6" s="26">
        <f t="shared" ref="O6:O12" si="2">M6</f>
        <v>0</v>
      </c>
    </row>
    <row r="7" spans="1:16" x14ac:dyDescent="0.25">
      <c r="A7" s="4" t="s">
        <v>58</v>
      </c>
      <c r="B7" s="4" t="s">
        <v>59</v>
      </c>
      <c r="D7">
        <v>37</v>
      </c>
      <c r="E7" s="24">
        <v>45017</v>
      </c>
      <c r="F7" s="24">
        <v>45382</v>
      </c>
      <c r="G7">
        <v>41</v>
      </c>
      <c r="H7" s="29">
        <v>49942</v>
      </c>
      <c r="I7" s="29">
        <v>5636.1960000000008</v>
      </c>
      <c r="J7" s="29">
        <v>11686.428</v>
      </c>
      <c r="K7" s="29">
        <f t="shared" si="0"/>
        <v>67264.624000000011</v>
      </c>
      <c r="L7" s="25">
        <v>0.06</v>
      </c>
      <c r="M7" s="29">
        <v>0.06</v>
      </c>
      <c r="N7" s="27">
        <f t="shared" si="1"/>
        <v>4035.8774400000007</v>
      </c>
      <c r="O7" s="26">
        <f t="shared" si="2"/>
        <v>0.06</v>
      </c>
    </row>
    <row r="8" spans="1:16" x14ac:dyDescent="0.25">
      <c r="A8" s="4" t="s">
        <v>60</v>
      </c>
      <c r="B8" s="4" t="s">
        <v>61</v>
      </c>
      <c r="D8">
        <v>37</v>
      </c>
      <c r="E8" s="24">
        <v>45017</v>
      </c>
      <c r="F8" s="24">
        <v>45382</v>
      </c>
      <c r="G8">
        <v>18</v>
      </c>
      <c r="H8" s="29">
        <v>29467</v>
      </c>
      <c r="I8" s="29">
        <v>2810.6460000000002</v>
      </c>
      <c r="J8" s="29">
        <v>6895.2780000000002</v>
      </c>
      <c r="K8" s="29">
        <f t="shared" si="0"/>
        <v>39172.923999999999</v>
      </c>
      <c r="L8" s="25" t="s">
        <v>62</v>
      </c>
      <c r="M8" s="29">
        <v>1</v>
      </c>
      <c r="N8" s="27">
        <f>K8*M8</f>
        <v>39172.923999999999</v>
      </c>
      <c r="O8" s="26">
        <f t="shared" si="2"/>
        <v>1</v>
      </c>
    </row>
    <row r="9" spans="1:16" x14ac:dyDescent="0.25">
      <c r="A9" s="4" t="s">
        <v>63</v>
      </c>
      <c r="B9" s="4" t="s">
        <v>64</v>
      </c>
      <c r="D9">
        <v>37</v>
      </c>
      <c r="E9" s="24">
        <v>45017</v>
      </c>
      <c r="F9" s="24">
        <v>45382</v>
      </c>
      <c r="G9">
        <v>4</v>
      </c>
      <c r="H9" s="29">
        <v>23203</v>
      </c>
      <c r="I9" s="29">
        <v>1946.2140000000002</v>
      </c>
      <c r="J9" s="29">
        <v>5429.5020000000004</v>
      </c>
      <c r="K9" s="29">
        <f t="shared" si="0"/>
        <v>30578.716</v>
      </c>
      <c r="L9" s="25">
        <v>0.8</v>
      </c>
      <c r="M9" s="29">
        <v>0.8</v>
      </c>
      <c r="N9" s="27">
        <f t="shared" si="1"/>
        <v>24462.972800000003</v>
      </c>
      <c r="O9" s="26">
        <f t="shared" si="2"/>
        <v>0.8</v>
      </c>
    </row>
    <row r="10" spans="1:16" x14ac:dyDescent="0.25">
      <c r="A10" s="4" t="s">
        <v>65</v>
      </c>
      <c r="B10" s="4" t="s">
        <v>20</v>
      </c>
      <c r="D10">
        <v>37</v>
      </c>
      <c r="E10" s="24">
        <v>45017</v>
      </c>
      <c r="F10" s="24">
        <v>45382</v>
      </c>
      <c r="G10">
        <v>34</v>
      </c>
      <c r="H10" s="29">
        <v>42769</v>
      </c>
      <c r="I10" s="29">
        <v>4646.3220000000001</v>
      </c>
      <c r="J10" s="29">
        <v>10007.946</v>
      </c>
      <c r="K10" s="29">
        <f t="shared" ref="K10" si="3">SUM(H10:J10)</f>
        <v>57423.267999999996</v>
      </c>
      <c r="L10" s="25">
        <v>0.04</v>
      </c>
      <c r="M10" s="29">
        <v>0.04</v>
      </c>
      <c r="N10" s="27">
        <f t="shared" si="1"/>
        <v>2296.9307199999998</v>
      </c>
      <c r="O10" s="26">
        <f t="shared" si="2"/>
        <v>0.04</v>
      </c>
    </row>
    <row r="11" spans="1:16" x14ac:dyDescent="0.25">
      <c r="A11" s="4" t="s">
        <v>66</v>
      </c>
      <c r="B11" s="4" t="s">
        <v>67</v>
      </c>
      <c r="D11">
        <v>37</v>
      </c>
      <c r="E11" s="24">
        <v>45017</v>
      </c>
      <c r="F11" s="24">
        <v>45382</v>
      </c>
      <c r="G11">
        <v>25</v>
      </c>
      <c r="H11" s="29">
        <v>34198</v>
      </c>
      <c r="I11" s="29">
        <v>3463.5240000000003</v>
      </c>
      <c r="J11" s="29">
        <v>8002.3320000000003</v>
      </c>
      <c r="K11" s="29">
        <f t="shared" si="0"/>
        <v>45663.856</v>
      </c>
      <c r="L11" s="25">
        <f>1/37</f>
        <v>2.7027027027027029E-2</v>
      </c>
      <c r="M11" s="30">
        <v>0.03</v>
      </c>
      <c r="N11" s="27">
        <f t="shared" si="1"/>
        <v>1234.1582702702704</v>
      </c>
      <c r="O11" s="26">
        <f t="shared" si="2"/>
        <v>0.03</v>
      </c>
    </row>
    <row r="12" spans="1:16" x14ac:dyDescent="0.25">
      <c r="A12" s="4" t="s">
        <v>68</v>
      </c>
      <c r="B12" s="4" t="s">
        <v>69</v>
      </c>
      <c r="D12">
        <v>37</v>
      </c>
      <c r="E12" s="24">
        <v>45017</v>
      </c>
      <c r="F12" s="24">
        <v>45382</v>
      </c>
      <c r="G12">
        <v>25</v>
      </c>
      <c r="H12" s="29">
        <v>34198</v>
      </c>
      <c r="I12" s="29">
        <v>3463.5240000000003</v>
      </c>
      <c r="J12" s="29">
        <v>8002.3320000000003</v>
      </c>
      <c r="K12" s="29">
        <f t="shared" si="0"/>
        <v>45663.856</v>
      </c>
      <c r="L12" s="25">
        <f>0.5/37</f>
        <v>1.3513513513513514E-2</v>
      </c>
      <c r="M12" s="29">
        <v>0.01</v>
      </c>
      <c r="N12" s="27">
        <f t="shared" si="1"/>
        <v>617.07913513513518</v>
      </c>
      <c r="O12" s="26">
        <f t="shared" si="2"/>
        <v>0.01</v>
      </c>
    </row>
    <row r="13" spans="1:16" x14ac:dyDescent="0.25">
      <c r="M13" s="31">
        <f>SUM(M5:M12)</f>
        <v>2.94</v>
      </c>
      <c r="N13" s="27">
        <f>SUM(N5:N12)</f>
        <v>113894.64636540542</v>
      </c>
      <c r="O13" s="28">
        <f>SUM(O5:O12)</f>
        <v>2.94</v>
      </c>
      <c r="P13">
        <f>SUM(N13/O13)</f>
        <v>38739.675634491643</v>
      </c>
    </row>
    <row r="14" spans="1:16" x14ac:dyDescent="0.25">
      <c r="M14" s="29"/>
    </row>
    <row r="15" spans="1:16" x14ac:dyDescent="0.25">
      <c r="A15" s="4" t="s">
        <v>74</v>
      </c>
      <c r="B15" s="4">
        <v>35</v>
      </c>
      <c r="M15" s="29"/>
    </row>
    <row r="16" spans="1:16" ht="30" x14ac:dyDescent="0.25">
      <c r="A16" s="4" t="s">
        <v>70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K F R 8 W E d m l i W m A A A A 9 g A A A B I A H A B D b 2 5 m a W c v U G F j a 2 F n Z S 5 4 b W w g o h g A K K A U A A A A A A A A A A A A A A A A A A A A A A A A A A A A h Y 8 x D o I w G I W v Q r r T l m o M I a U k O r h I Y m J i X J t S o R F + D C 2 W u z l 4 J K 8 g R l E 3 x / e 9 b 3 j v f r 3 x b G j q 4 K I 7 a 1 p I U Y Q p C j S o t j B Q p q h 3 x z B G m e B b q U 6 y 1 M E o g 0 0 G W 6 S o c u 6 c E O K 9 x 3 6 G 2 6 4 k j N K I H P L N T l W 6 k e g j m / 9 y a M A 6 C U o j w f e v M Y L h i M 3 x g s W Y c j J B n h v 4 C m z c + 2 x / I F / 1 t e s 7 L T S E 6 y U n U + T k / U E 8 A F B L A w Q U A A I A C A A o V H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F R 8 W C i K R 7 g O A A A A E Q A A A B M A H A B G b 3 J t d W x h c y 9 T Z W N 0 a W 9 u M S 5 t I K I Y A C i g F A A A A A A A A A A A A A A A A A A A A A A A A A A A A C t O T S 7 J z M 9 T C I b Q h t Y A U E s B A i 0 A F A A C A A g A K F R 8 W E d m l i W m A A A A 9 g A A A B I A A A A A A A A A A A A A A A A A A A A A A E N v b m Z p Z y 9 Q Y W N r Y W d l L n h t b F B L A Q I t A B Q A A g A I A C h U f F g P y u m r p A A A A O k A A A A T A A A A A A A A A A A A A A A A A P I A A A B b Q 2 9 u d G V u d F 9 U e X B l c 1 0 u e G 1 s U E s B A i 0 A F A A C A A g A K F R 8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D e z I Z 2 M U d J p L t 3 D k N e 4 + I A A A A A A g A A A A A A E G Y A A A A B A A A g A A A A q O K Y s F s O O H V 4 6 T R t w H c c 6 o 9 x 6 J u 5 P o d a w q N 3 s 1 F e z F A A A A A A D o A A A A A C A A A g A A A A F o X 9 v E f B R J d T s X t P + 2 G A j m H T m x s j e G F l P g m k / m 0 h e i p Q A A A A Y t i v C 8 Y w C y 0 P m g y s X i 5 g 9 M h d S 5 l r / F u u 0 x E 6 A 7 s X I y b a 4 6 g j 9 t U z z f m y e H 2 2 G G W y h N y J u S y 0 W I P 4 + p E g f Y X x q l C + H O o T u B y O W 7 n U q y M D M H d A A A A A p e p C V j R x U m M q d 4 r t u a 3 E n h H y 8 S Z T o 6 P x x A S E A 3 m E Y m 4 R 3 H S l O A I M t + c b + w G 6 K T D w e X l c 6 j i r Z f j U w b w m E s X 2 l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F6E1A7962B8F4AA7EEB60262B428F3" ma:contentTypeVersion="6" ma:contentTypeDescription="Create a new document." ma:contentTypeScope="" ma:versionID="60078f8afb8bf38d49850e7955a44167">
  <xsd:schema xmlns:xsd="http://www.w3.org/2001/XMLSchema" xmlns:xs="http://www.w3.org/2001/XMLSchema" xmlns:p="http://schemas.microsoft.com/office/2006/metadata/properties" xmlns:ns2="e77a249d-23f2-4ead-8ae5-eaaeb7fa2b5a" xmlns:ns3="39204d8c-437f-46f0-9c9c-2b960c367679" targetNamespace="http://schemas.microsoft.com/office/2006/metadata/properties" ma:root="true" ma:fieldsID="03447761c2ec26b47868d82a0d5b9439" ns2:_="" ns3:_="">
    <xsd:import namespace="e77a249d-23f2-4ead-8ae5-eaaeb7fa2b5a"/>
    <xsd:import namespace="39204d8c-437f-46f0-9c9c-2b960c3676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a249d-23f2-4ead-8ae5-eaaeb7fa2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04d8c-437f-46f0-9c9c-2b960c3676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9204d8c-437f-46f0-9c9c-2b960c367679">
      <UserInfo>
        <DisplayName>Laura Brown</DisplayName>
        <AccountId>34</AccountId>
        <AccountType/>
      </UserInfo>
      <UserInfo>
        <DisplayName>Tracey Parker</DisplayName>
        <AccountId>15</AccountId>
        <AccountType/>
      </UserInfo>
      <UserInfo>
        <DisplayName>Mark Lovely</DisplayName>
        <AccountId>35</AccountId>
        <AccountType/>
      </UserInfo>
      <UserInfo>
        <DisplayName>Marianne Upton</DisplayName>
        <AccountId>36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559C077-083D-47D8-B1CF-4C2AD881C20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DA65ED1-6196-4A1E-A394-659E1E3FE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A82214-EED5-4B18-9E3A-B46E7B179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7a249d-23f2-4ead-8ae5-eaaeb7fa2b5a"/>
    <ds:schemaRef ds:uri="39204d8c-437f-46f0-9c9c-2b960c3676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8B5B3C4-DCED-4EFC-B528-FA1CC6B8B210}">
  <ds:schemaRefs>
    <ds:schemaRef ds:uri="http://www.w3.org/XML/1998/namespace"/>
    <ds:schemaRef ds:uri="http://schemas.microsoft.com/office/2006/metadata/properties"/>
    <ds:schemaRef ds:uri="e77a249d-23f2-4ead-8ae5-eaaeb7fa2b5a"/>
    <ds:schemaRef ds:uri="http://purl.org/dc/terms/"/>
    <ds:schemaRef ds:uri="39204d8c-437f-46f0-9c9c-2b960c367679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Fraud Data Sheet</vt:lpstr>
      <vt:lpstr>Works 23-24 Cases</vt:lpstr>
      <vt:lpstr>Works 23-24 Costs</vt:lpstr>
    </vt:vector>
  </TitlesOfParts>
  <Manager/>
  <Company>City of Lincoln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Foden, Craig (City of Lincoln Council)</dc:creator>
  <cp:keywords/>
  <dc:description/>
  <cp:lastModifiedBy>Amanda Stanislawski</cp:lastModifiedBy>
  <cp:revision/>
  <dcterms:created xsi:type="dcterms:W3CDTF">2019-07-04T11:27:31Z</dcterms:created>
  <dcterms:modified xsi:type="dcterms:W3CDTF">2024-05-20T14:51:02Z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0x01010095F6E1A7962B8F4AA7EEB60262B428F3</vt:lpwstr>
  </property>
</Properties>
</file>