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Y:\Fraud Including County Partnership\Transparency Data\Data Transparency 22-23\"/>
    </mc:Choice>
  </mc:AlternateContent>
  <xr:revisionPtr revIDLastSave="0" documentId="8_{6A90A982-42ED-4CFD-A042-A1011EA8FFE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raud Data Sheet" sheetId="2" r:id="rId1"/>
    <sheet name="Works 22-23 Cases" sheetId="7" state="hidden" r:id="rId2"/>
    <sheet name="Works 22-23 Costs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8" i="2"/>
  <c r="B7" i="2"/>
  <c r="K10" i="8"/>
  <c r="N10" i="8" s="1"/>
  <c r="O7" i="8"/>
  <c r="O6" i="8"/>
  <c r="N6" i="8"/>
  <c r="N7" i="8"/>
  <c r="C25" i="7"/>
  <c r="O9" i="8"/>
  <c r="O10" i="8"/>
  <c r="O11" i="8"/>
  <c r="O12" i="8"/>
  <c r="O5" i="8"/>
  <c r="M14" i="8"/>
  <c r="K6" i="8"/>
  <c r="K8" i="8"/>
  <c r="N8" i="8" s="1"/>
  <c r="K9" i="8"/>
  <c r="N9" i="8" s="1"/>
  <c r="N11" i="8"/>
  <c r="K5" i="8"/>
  <c r="N5" i="8" s="1"/>
  <c r="D25" i="7"/>
  <c r="B16" i="2" s="1"/>
  <c r="K12" i="8"/>
  <c r="N12" i="8" s="1"/>
  <c r="N14" i="8" l="1"/>
  <c r="O14" i="8"/>
</calcChain>
</file>

<file path=xl/sharedStrings.xml><?xml version="1.0" encoding="utf-8"?>
<sst xmlns="http://schemas.openxmlformats.org/spreadsheetml/2006/main" count="93" uniqueCount="76">
  <si>
    <t>Measure</t>
  </si>
  <si>
    <t>Number</t>
  </si>
  <si>
    <t xml:space="preserve">Number of occasions they use powers under the Prevention of Social Housing Fraud (Power to Require Information) (England) Regulations 201432, or similar powers </t>
  </si>
  <si>
    <t>Total number (absolute and full time equivalent) of employees undertaking investigations and prosecutions of fraud</t>
  </si>
  <si>
    <t>Absolute: (Full year)</t>
  </si>
  <si>
    <t>Full Time Equivalent:  (Full year)</t>
  </si>
  <si>
    <t xml:space="preserve">Total number (absolute and full time equivalent) of professionally accredited counter fraud specialists </t>
  </si>
  <si>
    <t>Absolute:  (Full year)</t>
  </si>
  <si>
    <t xml:space="preserve">Full Time Equivalent:  (Full year) </t>
  </si>
  <si>
    <t>Total amount spent by the authority on the investigation and prosecution of fraud (Full year)    </t>
  </si>
  <si>
    <t xml:space="preserve">Total number of fraud cases investigated (Full year) </t>
  </si>
  <si>
    <t>SFIS referrals</t>
  </si>
  <si>
    <t xml:space="preserve">Housing </t>
  </si>
  <si>
    <t>Sub-letting</t>
  </si>
  <si>
    <t>Other</t>
  </si>
  <si>
    <t>HB/CTS</t>
  </si>
  <si>
    <t xml:space="preserve">Other fraud </t>
  </si>
  <si>
    <t xml:space="preserve">Auddis DD on receipts account </t>
  </si>
  <si>
    <t>HBAA case reviews</t>
  </si>
  <si>
    <t>VEP ( cant get the data)</t>
  </si>
  <si>
    <t>Bank account fraud (mandate)</t>
  </si>
  <si>
    <t xml:space="preserve">NDR  - receipts account </t>
  </si>
  <si>
    <t xml:space="preserve">Whistleblowing </t>
  </si>
  <si>
    <t xml:space="preserve">Covid </t>
  </si>
  <si>
    <t>21/22</t>
  </si>
  <si>
    <t>Post</t>
  </si>
  <si>
    <t>Grade</t>
  </si>
  <si>
    <t>Weekly Hours</t>
  </si>
  <si>
    <t>Pension</t>
  </si>
  <si>
    <t>From</t>
  </si>
  <si>
    <t>To</t>
  </si>
  <si>
    <t>Scale Point</t>
  </si>
  <si>
    <t>Gross Pay(£)</t>
  </si>
  <si>
    <t>NI(£)</t>
  </si>
  <si>
    <t>Pension(£)</t>
  </si>
  <si>
    <t>Total Cost (£)</t>
  </si>
  <si>
    <t>Fraud</t>
  </si>
  <si>
    <t>Fraud(£)</t>
  </si>
  <si>
    <t>S6</t>
  </si>
  <si>
    <t>Y</t>
  </si>
  <si>
    <t>SP22</t>
  </si>
  <si>
    <t>PO1B</t>
  </si>
  <si>
    <t>SP34</t>
  </si>
  <si>
    <t>PO1C</t>
  </si>
  <si>
    <t>SP37</t>
  </si>
  <si>
    <t>S5</t>
  </si>
  <si>
    <t>SP18</t>
  </si>
  <si>
    <t>S2</t>
  </si>
  <si>
    <t>SP04</t>
  </si>
  <si>
    <t>Housing Benefit Officer - Kay Priestley</t>
  </si>
  <si>
    <t>Revenues and Benefit Clerical Assistant - Tracey Skinner</t>
  </si>
  <si>
    <t>Benefits Team Leader - Laura Brown</t>
  </si>
  <si>
    <t>Audit Manager - Amanda Stanislawski</t>
  </si>
  <si>
    <t>HBMS</t>
  </si>
  <si>
    <t>NFI cases looked at</t>
  </si>
  <si>
    <t>-</t>
  </si>
  <si>
    <t xml:space="preserve">Fraud data </t>
  </si>
  <si>
    <t>Principal Auditor - Paul Berry</t>
  </si>
  <si>
    <t>From WB register</t>
  </si>
  <si>
    <t>Figures from Laura Brown</t>
  </si>
  <si>
    <t>Housing Benefit Officer - Amanda Baumber</t>
  </si>
  <si>
    <t>FTE</t>
  </si>
  <si>
    <t>Fraud data for year 2022/23</t>
  </si>
  <si>
    <t>22/23</t>
  </si>
  <si>
    <t>Vacant Post from Sept</t>
  </si>
  <si>
    <t>Inc to 4% from 3% as covering PA role</t>
  </si>
  <si>
    <t>Principal Auditor - Ellen Williams</t>
  </si>
  <si>
    <t>SP31</t>
  </si>
  <si>
    <t>Fraud costs for Transparency data 2022-23</t>
  </si>
  <si>
    <t>Housing Officer - Oliver Firth (20 staff but use OF)</t>
  </si>
  <si>
    <t>Number of staff</t>
  </si>
  <si>
    <t>H Gilkes provided salary figures</t>
  </si>
  <si>
    <t>L Brown,  K Johnson/M Lovely and A Stanislawski confirmed time</t>
  </si>
  <si>
    <t>Figures from Keeley Johnson/M Lovely</t>
  </si>
  <si>
    <t>Covid Grants - 22/23 Fraud Report - G Wilson</t>
  </si>
  <si>
    <t>Fraud Report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</si>
</sst>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9" fontId="0" fillId="0" borderId="0" xfId="0" applyNumberFormat="1"/>
    <xf numFmtId="3" fontId="1" fillId="0" borderId="0" xfId="0" applyNumberFormat="1" applyFont="1" applyAlignment="1">
      <alignment horizontal="center"/>
    </xf>
    <xf numFmtId="10" fontId="0" fillId="0" borderId="0" xfId="0" applyNumberFormat="1"/>
    <xf numFmtId="4" fontId="1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0" applyNumberForma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4" fontId="0" fillId="0" borderId="0" xfId="0" applyNumberFormat="1" applyAlignment="1">
      <alignment horizontal="left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AF0C-0BE0-4E17-9782-038F6525D253}">
  <dimension ref="A1:F16"/>
  <sheetViews>
    <sheetView tabSelected="1" workbookViewId="0">
      <selection activeCell="D9" sqref="D9"/>
    </sheetView>
  </sheetViews>
  <sheetFormatPr defaultRowHeight="15" x14ac:dyDescent="0.25"/>
  <cols>
    <col min="1" max="1" width="74.5703125" style="16" customWidth="1"/>
    <col min="2" max="3" width="11.5703125" style="2" customWidth="1"/>
    <col min="4" max="5" width="9.140625" customWidth="1"/>
    <col min="6" max="6" width="9.140625" style="2"/>
  </cols>
  <sheetData>
    <row r="1" spans="1:6" x14ac:dyDescent="0.25">
      <c r="A1" s="20" t="s">
        <v>62</v>
      </c>
      <c r="F1"/>
    </row>
    <row r="3" spans="1:6" x14ac:dyDescent="0.25">
      <c r="A3" s="21" t="s">
        <v>0</v>
      </c>
      <c r="B3" s="4" t="s">
        <v>1</v>
      </c>
      <c r="C3" s="4"/>
    </row>
    <row r="4" spans="1:6" ht="45" x14ac:dyDescent="0.25">
      <c r="A4" s="16" t="s">
        <v>2</v>
      </c>
      <c r="B4" s="2">
        <v>0</v>
      </c>
      <c r="C4"/>
    </row>
    <row r="5" spans="1:6" x14ac:dyDescent="0.25">
      <c r="C5"/>
    </row>
    <row r="6" spans="1:6" ht="30" x14ac:dyDescent="0.25">
      <c r="A6" s="16" t="s">
        <v>3</v>
      </c>
      <c r="C6"/>
    </row>
    <row r="7" spans="1:6" x14ac:dyDescent="0.25">
      <c r="A7" s="16" t="s">
        <v>4</v>
      </c>
      <c r="B7" s="2">
        <f>'Works 22-23 Costs'!B14</f>
        <v>27</v>
      </c>
      <c r="C7"/>
    </row>
    <row r="8" spans="1:6" x14ac:dyDescent="0.25">
      <c r="A8" s="16" t="s">
        <v>5</v>
      </c>
      <c r="B8" s="22">
        <f>'Works 22-23 Costs'!O14</f>
        <v>3.1150000000000002</v>
      </c>
      <c r="C8"/>
    </row>
    <row r="9" spans="1:6" x14ac:dyDescent="0.25">
      <c r="C9"/>
    </row>
    <row r="10" spans="1:6" ht="30" x14ac:dyDescent="0.25">
      <c r="A10" s="16" t="s">
        <v>6</v>
      </c>
      <c r="C10"/>
    </row>
    <row r="11" spans="1:6" x14ac:dyDescent="0.25">
      <c r="A11" s="16" t="s">
        <v>7</v>
      </c>
      <c r="B11" s="2">
        <v>0</v>
      </c>
      <c r="C11"/>
    </row>
    <row r="12" spans="1:6" x14ac:dyDescent="0.25">
      <c r="A12" s="16" t="s">
        <v>8</v>
      </c>
      <c r="B12" s="2">
        <v>0</v>
      </c>
      <c r="C12"/>
    </row>
    <row r="13" spans="1:6" x14ac:dyDescent="0.25">
      <c r="C13"/>
    </row>
    <row r="14" spans="1:6" ht="30" x14ac:dyDescent="0.25">
      <c r="A14" s="16" t="s">
        <v>9</v>
      </c>
      <c r="B14" s="3">
        <f>'Works 22-23 Costs'!N14</f>
        <v>97894.537500000006</v>
      </c>
      <c r="C14"/>
    </row>
    <row r="15" spans="1:6" x14ac:dyDescent="0.25">
      <c r="C15"/>
    </row>
    <row r="16" spans="1:6" x14ac:dyDescent="0.25">
      <c r="A16" s="16" t="s">
        <v>10</v>
      </c>
      <c r="B16" s="2">
        <f>'Works 22-23 Cases'!D25</f>
        <v>867</v>
      </c>
      <c r="C16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6779-E7B5-436A-AD83-EE5B4AAE73AA}">
  <dimension ref="A1:F25"/>
  <sheetViews>
    <sheetView workbookViewId="0">
      <selection activeCell="E25" sqref="E25"/>
    </sheetView>
  </sheetViews>
  <sheetFormatPr defaultRowHeight="15" x14ac:dyDescent="0.25"/>
  <cols>
    <col min="1" max="1" width="74.5703125" customWidth="1"/>
    <col min="2" max="2" width="9.140625" customWidth="1"/>
    <col min="3" max="4" width="9.140625" style="2"/>
  </cols>
  <sheetData>
    <row r="1" spans="1:6" x14ac:dyDescent="0.25">
      <c r="A1" s="1" t="s">
        <v>56</v>
      </c>
      <c r="C1" s="5"/>
      <c r="D1" s="5"/>
    </row>
    <row r="2" spans="1:6" x14ac:dyDescent="0.25">
      <c r="C2" s="5" t="s">
        <v>24</v>
      </c>
      <c r="D2" s="5" t="s">
        <v>63</v>
      </c>
    </row>
    <row r="3" spans="1:6" x14ac:dyDescent="0.25">
      <c r="A3" s="1" t="s">
        <v>15</v>
      </c>
      <c r="C3" s="5"/>
      <c r="D3" s="5"/>
    </row>
    <row r="4" spans="1:6" x14ac:dyDescent="0.25">
      <c r="A4" t="s">
        <v>53</v>
      </c>
      <c r="C4" s="5">
        <v>63</v>
      </c>
      <c r="D4" s="5">
        <v>116</v>
      </c>
      <c r="F4" t="s">
        <v>59</v>
      </c>
    </row>
    <row r="5" spans="1:6" x14ac:dyDescent="0.25">
      <c r="A5" t="s">
        <v>11</v>
      </c>
      <c r="C5" s="5">
        <v>9</v>
      </c>
      <c r="D5" s="5">
        <v>5</v>
      </c>
      <c r="E5" s="2"/>
      <c r="F5" t="s">
        <v>59</v>
      </c>
    </row>
    <row r="6" spans="1:6" x14ac:dyDescent="0.25">
      <c r="A6" t="s">
        <v>54</v>
      </c>
      <c r="C6" s="5">
        <v>1116</v>
      </c>
      <c r="D6" s="5">
        <v>129</v>
      </c>
      <c r="E6" s="2"/>
      <c r="F6" t="s">
        <v>59</v>
      </c>
    </row>
    <row r="7" spans="1:6" x14ac:dyDescent="0.25">
      <c r="A7" t="s">
        <v>19</v>
      </c>
      <c r="C7" s="5" t="s">
        <v>55</v>
      </c>
      <c r="D7" s="5"/>
      <c r="E7" s="2"/>
      <c r="F7" t="s">
        <v>59</v>
      </c>
    </row>
    <row r="8" spans="1:6" x14ac:dyDescent="0.25">
      <c r="C8" s="5"/>
      <c r="D8" s="5"/>
      <c r="E8" s="2"/>
    </row>
    <row r="9" spans="1:6" x14ac:dyDescent="0.25">
      <c r="A9" t="s">
        <v>18</v>
      </c>
      <c r="C9" s="5">
        <v>699</v>
      </c>
      <c r="D9" s="5">
        <v>580</v>
      </c>
      <c r="F9" t="s">
        <v>59</v>
      </c>
    </row>
    <row r="10" spans="1:6" x14ac:dyDescent="0.25">
      <c r="C10" s="6"/>
      <c r="D10" s="6"/>
    </row>
    <row r="11" spans="1:6" x14ac:dyDescent="0.25">
      <c r="A11" s="1" t="s">
        <v>12</v>
      </c>
      <c r="C11" s="5"/>
      <c r="D11" s="5"/>
    </row>
    <row r="12" spans="1:6" x14ac:dyDescent="0.25">
      <c r="A12" t="s">
        <v>13</v>
      </c>
      <c r="C12" s="5">
        <v>0</v>
      </c>
      <c r="D12" s="5">
        <v>0</v>
      </c>
      <c r="F12" t="s">
        <v>73</v>
      </c>
    </row>
    <row r="13" spans="1:6" x14ac:dyDescent="0.25">
      <c r="A13" t="s">
        <v>14</v>
      </c>
      <c r="C13" s="5">
        <v>19</v>
      </c>
      <c r="D13" s="5">
        <v>15</v>
      </c>
      <c r="F13" t="s">
        <v>73</v>
      </c>
    </row>
    <row r="14" spans="1:6" x14ac:dyDescent="0.25">
      <c r="C14" s="5"/>
      <c r="D14" s="5"/>
    </row>
    <row r="15" spans="1:6" x14ac:dyDescent="0.25">
      <c r="A15" t="s">
        <v>16</v>
      </c>
      <c r="C15" s="5"/>
      <c r="D15" s="5"/>
    </row>
    <row r="16" spans="1:6" x14ac:dyDescent="0.25">
      <c r="C16" s="5"/>
      <c r="D16" s="5"/>
    </row>
    <row r="17" spans="1:6" x14ac:dyDescent="0.25">
      <c r="C17" s="5"/>
      <c r="D17" s="5"/>
    </row>
    <row r="18" spans="1:6" x14ac:dyDescent="0.25">
      <c r="A18" t="s">
        <v>17</v>
      </c>
      <c r="C18" s="5"/>
      <c r="D18" s="5"/>
    </row>
    <row r="19" spans="1:6" x14ac:dyDescent="0.25">
      <c r="A19" t="s">
        <v>20</v>
      </c>
      <c r="C19" s="5">
        <v>0</v>
      </c>
      <c r="D19" s="5">
        <v>0</v>
      </c>
      <c r="F19" t="s">
        <v>75</v>
      </c>
    </row>
    <row r="20" spans="1:6" x14ac:dyDescent="0.25">
      <c r="A20" t="s">
        <v>21</v>
      </c>
      <c r="C20" s="5">
        <v>0</v>
      </c>
      <c r="D20" s="5">
        <v>0</v>
      </c>
    </row>
    <row r="21" spans="1:6" x14ac:dyDescent="0.25">
      <c r="C21" s="5"/>
      <c r="D21" s="5"/>
    </row>
    <row r="22" spans="1:6" x14ac:dyDescent="0.25">
      <c r="A22" t="s">
        <v>22</v>
      </c>
      <c r="C22" s="5">
        <v>23</v>
      </c>
      <c r="D22" s="5">
        <v>22</v>
      </c>
      <c r="F22" t="s">
        <v>58</v>
      </c>
    </row>
    <row r="23" spans="1:6" x14ac:dyDescent="0.25">
      <c r="A23" t="s">
        <v>23</v>
      </c>
      <c r="C23" s="5">
        <v>4</v>
      </c>
      <c r="D23" s="5">
        <v>0</v>
      </c>
      <c r="F23" t="s">
        <v>74</v>
      </c>
    </row>
    <row r="24" spans="1:6" x14ac:dyDescent="0.25">
      <c r="C24" s="5"/>
      <c r="D24" s="5"/>
    </row>
    <row r="25" spans="1:6" x14ac:dyDescent="0.25">
      <c r="C25" s="6">
        <f>SUM(C4:C23)</f>
        <v>1933</v>
      </c>
      <c r="D25" s="6">
        <f>SUM(D4:D23)</f>
        <v>867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6A81-0411-4085-9D2E-3F3D70286579}">
  <dimension ref="A1:P18"/>
  <sheetViews>
    <sheetView workbookViewId="0">
      <selection activeCell="E25" sqref="E25"/>
    </sheetView>
  </sheetViews>
  <sheetFormatPr defaultRowHeight="15" x14ac:dyDescent="0.25"/>
  <cols>
    <col min="1" max="1" width="38.42578125" style="16" bestFit="1" customWidth="1"/>
    <col min="2" max="2" width="6.28515625" bestFit="1" customWidth="1"/>
    <col min="3" max="3" width="7.7109375" bestFit="1" customWidth="1"/>
    <col min="4" max="4" width="8.140625" bestFit="1" customWidth="1"/>
    <col min="5" max="6" width="10.7109375" bestFit="1" customWidth="1"/>
    <col min="7" max="7" width="5.7109375" bestFit="1" customWidth="1"/>
    <col min="8" max="8" width="6.5703125" bestFit="1" customWidth="1"/>
    <col min="9" max="9" width="5.5703125" bestFit="1" customWidth="1"/>
    <col min="10" max="10" width="8.85546875" bestFit="1" customWidth="1"/>
    <col min="11" max="11" width="7.7109375" bestFit="1" customWidth="1"/>
    <col min="12" max="12" width="6.140625" bestFit="1" customWidth="1"/>
    <col min="13" max="13" width="7" bestFit="1" customWidth="1"/>
    <col min="14" max="14" width="8.42578125" bestFit="1" customWidth="1"/>
  </cols>
  <sheetData>
    <row r="1" spans="1:16" x14ac:dyDescent="0.25">
      <c r="A1" s="16" t="s">
        <v>68</v>
      </c>
    </row>
    <row r="3" spans="1:16" s="16" customFormat="1" ht="30" x14ac:dyDescent="0.25">
      <c r="A3" s="16" t="s">
        <v>25</v>
      </c>
      <c r="B3" s="16" t="s">
        <v>26</v>
      </c>
      <c r="C3" s="16" t="s">
        <v>27</v>
      </c>
      <c r="D3" s="16" t="s">
        <v>28</v>
      </c>
      <c r="E3" s="16" t="s">
        <v>29</v>
      </c>
      <c r="F3" s="16" t="s">
        <v>30</v>
      </c>
      <c r="G3" s="16" t="s">
        <v>31</v>
      </c>
      <c r="H3" s="16" t="s">
        <v>32</v>
      </c>
      <c r="I3" s="16" t="s">
        <v>33</v>
      </c>
      <c r="J3" s="16" t="s">
        <v>34</v>
      </c>
      <c r="K3" s="16" t="s">
        <v>35</v>
      </c>
      <c r="L3" s="17" t="s">
        <v>36</v>
      </c>
      <c r="M3" s="17"/>
      <c r="N3" s="17" t="s">
        <v>37</v>
      </c>
      <c r="O3" s="16" t="s">
        <v>61</v>
      </c>
    </row>
    <row r="4" spans="1:16" x14ac:dyDescent="0.25">
      <c r="L4" s="7"/>
      <c r="M4" s="7"/>
      <c r="N4" s="8"/>
    </row>
    <row r="5" spans="1:16" ht="30" x14ac:dyDescent="0.25">
      <c r="A5" s="16" t="s">
        <v>69</v>
      </c>
      <c r="B5" t="s">
        <v>38</v>
      </c>
      <c r="C5">
        <v>37</v>
      </c>
      <c r="D5" t="s">
        <v>39</v>
      </c>
      <c r="E5" s="9">
        <v>44652</v>
      </c>
      <c r="F5" s="9">
        <v>45016</v>
      </c>
      <c r="G5" t="s">
        <v>40</v>
      </c>
      <c r="H5" s="10">
        <v>29637</v>
      </c>
      <c r="I5" s="10">
        <v>2987</v>
      </c>
      <c r="J5" s="10">
        <v>5131</v>
      </c>
      <c r="K5" s="10">
        <f>SUM(H5:J5)</f>
        <v>37755</v>
      </c>
      <c r="L5" s="11">
        <v>1</v>
      </c>
      <c r="M5" s="18">
        <v>1</v>
      </c>
      <c r="N5" s="19">
        <f>SUM(K5*M5)</f>
        <v>37755</v>
      </c>
      <c r="O5" s="18">
        <f>M5</f>
        <v>1</v>
      </c>
    </row>
    <row r="6" spans="1:16" x14ac:dyDescent="0.25">
      <c r="A6" s="16" t="s">
        <v>57</v>
      </c>
      <c r="B6" t="s">
        <v>41</v>
      </c>
      <c r="C6">
        <v>37</v>
      </c>
      <c r="D6" t="s">
        <v>39</v>
      </c>
      <c r="E6" s="9">
        <v>44652</v>
      </c>
      <c r="F6" s="9">
        <v>44808</v>
      </c>
      <c r="G6" t="s">
        <v>42</v>
      </c>
      <c r="H6" s="10">
        <v>17634</v>
      </c>
      <c r="I6" s="10">
        <v>1964</v>
      </c>
      <c r="J6" s="10">
        <v>2998</v>
      </c>
      <c r="K6" s="10">
        <f t="shared" ref="K6:K11" si="0">SUM(H6:J6)</f>
        <v>22596</v>
      </c>
      <c r="L6" s="11">
        <v>0.03</v>
      </c>
      <c r="M6" s="18">
        <v>0.03</v>
      </c>
      <c r="N6" s="19">
        <f t="shared" ref="N6:N12" si="1">SUM(K6*M6)</f>
        <v>677.88</v>
      </c>
      <c r="O6" s="18">
        <f>SUM(M6/12)*6</f>
        <v>1.4999999999999999E-2</v>
      </c>
      <c r="P6" t="s">
        <v>64</v>
      </c>
    </row>
    <row r="7" spans="1:16" x14ac:dyDescent="0.25">
      <c r="A7" s="16" t="s">
        <v>66</v>
      </c>
      <c r="B7" t="s">
        <v>41</v>
      </c>
      <c r="C7">
        <v>37</v>
      </c>
      <c r="D7" t="s">
        <v>39</v>
      </c>
      <c r="E7" s="9">
        <v>44977</v>
      </c>
      <c r="F7" s="9">
        <v>45016</v>
      </c>
      <c r="G7" t="s">
        <v>67</v>
      </c>
      <c r="H7" s="10">
        <v>4229</v>
      </c>
      <c r="I7" s="10">
        <v>374</v>
      </c>
      <c r="J7" s="10">
        <v>732</v>
      </c>
      <c r="K7" s="10">
        <v>5335</v>
      </c>
      <c r="L7" s="11">
        <v>0.03</v>
      </c>
      <c r="M7" s="18">
        <v>0.03</v>
      </c>
      <c r="N7" s="19">
        <f t="shared" si="1"/>
        <v>160.04999999999998</v>
      </c>
      <c r="O7" s="18">
        <f>SUM(M7/12)*1</f>
        <v>2.5000000000000001E-3</v>
      </c>
    </row>
    <row r="8" spans="1:16" x14ac:dyDescent="0.25">
      <c r="A8" s="16" t="s">
        <v>52</v>
      </c>
      <c r="B8" t="s">
        <v>43</v>
      </c>
      <c r="C8">
        <v>37</v>
      </c>
      <c r="D8" t="s">
        <v>39</v>
      </c>
      <c r="E8" s="9">
        <v>44652</v>
      </c>
      <c r="F8" s="9">
        <v>45016</v>
      </c>
      <c r="G8" t="s">
        <v>44</v>
      </c>
      <c r="H8" s="10">
        <v>43919</v>
      </c>
      <c r="I8" s="10">
        <v>5045</v>
      </c>
      <c r="J8" s="10">
        <v>7598</v>
      </c>
      <c r="K8" s="10">
        <f t="shared" si="0"/>
        <v>56562</v>
      </c>
      <c r="L8" s="11">
        <v>0.04</v>
      </c>
      <c r="M8" s="18">
        <v>0.04</v>
      </c>
      <c r="N8" s="19">
        <f t="shared" si="1"/>
        <v>2262.48</v>
      </c>
      <c r="O8" s="18">
        <v>0.04</v>
      </c>
      <c r="P8" t="s">
        <v>65</v>
      </c>
    </row>
    <row r="9" spans="1:16" x14ac:dyDescent="0.25">
      <c r="A9" s="16" t="s">
        <v>49</v>
      </c>
      <c r="B9" t="s">
        <v>45</v>
      </c>
      <c r="C9">
        <v>30</v>
      </c>
      <c r="D9" t="s">
        <v>39</v>
      </c>
      <c r="E9" s="9">
        <v>44652</v>
      </c>
      <c r="F9" s="9">
        <v>45016</v>
      </c>
      <c r="G9" t="s">
        <v>46</v>
      </c>
      <c r="H9" s="10">
        <v>21587</v>
      </c>
      <c r="I9" s="10">
        <v>1809</v>
      </c>
      <c r="J9" s="10">
        <v>3735</v>
      </c>
      <c r="K9" s="10">
        <f t="shared" si="0"/>
        <v>27131</v>
      </c>
      <c r="L9" s="11">
        <v>1</v>
      </c>
      <c r="M9" s="18">
        <v>1</v>
      </c>
      <c r="N9" s="19">
        <f t="shared" si="1"/>
        <v>27131</v>
      </c>
      <c r="O9" s="18">
        <f t="shared" ref="O9:O12" si="2">M9</f>
        <v>1</v>
      </c>
    </row>
    <row r="10" spans="1:16" ht="30" x14ac:dyDescent="0.25">
      <c r="A10" s="16" t="s">
        <v>60</v>
      </c>
      <c r="B10" t="s">
        <v>45</v>
      </c>
      <c r="C10">
        <v>37</v>
      </c>
      <c r="D10" t="s">
        <v>39</v>
      </c>
      <c r="E10" s="9">
        <v>44652</v>
      </c>
      <c r="F10" s="9">
        <v>45016</v>
      </c>
      <c r="G10" t="s">
        <v>46</v>
      </c>
      <c r="H10" s="10">
        <v>27839</v>
      </c>
      <c r="I10" s="10">
        <v>2783</v>
      </c>
      <c r="J10" s="10">
        <v>4895</v>
      </c>
      <c r="K10" s="10">
        <f t="shared" ref="K10" si="3">SUM(H10:J10)</f>
        <v>35517</v>
      </c>
      <c r="L10" s="13">
        <v>6.7500000000000004E-2</v>
      </c>
      <c r="M10" s="18">
        <v>6.7500000000000004E-2</v>
      </c>
      <c r="N10" s="19">
        <f t="shared" si="1"/>
        <v>2397.3975</v>
      </c>
      <c r="O10" s="18">
        <f t="shared" si="2"/>
        <v>6.7500000000000004E-2</v>
      </c>
    </row>
    <row r="11" spans="1:16" ht="30" x14ac:dyDescent="0.25">
      <c r="A11" s="16" t="s">
        <v>50</v>
      </c>
      <c r="B11" t="s">
        <v>47</v>
      </c>
      <c r="C11">
        <v>37</v>
      </c>
      <c r="D11" t="s">
        <v>39</v>
      </c>
      <c r="E11" s="9">
        <v>44652</v>
      </c>
      <c r="F11" s="9">
        <v>45016</v>
      </c>
      <c r="G11" t="s">
        <v>48</v>
      </c>
      <c r="H11" s="10">
        <v>21278</v>
      </c>
      <c r="I11" s="10">
        <v>1756</v>
      </c>
      <c r="J11" s="10">
        <v>3681</v>
      </c>
      <c r="K11" s="10">
        <v>26715</v>
      </c>
      <c r="L11" s="11">
        <v>0.95</v>
      </c>
      <c r="M11" s="18">
        <v>0.95</v>
      </c>
      <c r="N11" s="19">
        <f t="shared" si="1"/>
        <v>25379.25</v>
      </c>
      <c r="O11" s="18">
        <f t="shared" si="2"/>
        <v>0.95</v>
      </c>
    </row>
    <row r="12" spans="1:16" x14ac:dyDescent="0.25">
      <c r="A12" s="16" t="s">
        <v>51</v>
      </c>
      <c r="B12" t="s">
        <v>41</v>
      </c>
      <c r="C12">
        <v>37</v>
      </c>
      <c r="D12" t="s">
        <v>39</v>
      </c>
      <c r="E12" s="9">
        <v>44652</v>
      </c>
      <c r="F12" s="9">
        <v>45016</v>
      </c>
      <c r="G12" t="s">
        <v>42</v>
      </c>
      <c r="H12" s="10">
        <v>40844</v>
      </c>
      <c r="I12" s="10">
        <v>4955</v>
      </c>
      <c r="J12" s="10">
        <v>7488</v>
      </c>
      <c r="K12" s="10">
        <f t="shared" ref="K12" si="4">SUM(H12:J12)</f>
        <v>53287</v>
      </c>
      <c r="L12" s="11">
        <v>0.04</v>
      </c>
      <c r="M12" s="18">
        <v>0.04</v>
      </c>
      <c r="N12" s="19">
        <f t="shared" si="1"/>
        <v>2131.48</v>
      </c>
      <c r="O12" s="18">
        <f t="shared" si="2"/>
        <v>0.04</v>
      </c>
    </row>
    <row r="13" spans="1:16" x14ac:dyDescent="0.25">
      <c r="L13" s="7"/>
      <c r="M13" s="7"/>
      <c r="N13" s="8"/>
    </row>
    <row r="14" spans="1:16" x14ac:dyDescent="0.25">
      <c r="A14" s="16" t="s">
        <v>70</v>
      </c>
      <c r="B14">
        <v>27</v>
      </c>
      <c r="L14" s="15"/>
      <c r="M14" s="14">
        <f>SUM(M5:M12)</f>
        <v>3.1574999999999998</v>
      </c>
      <c r="N14" s="12">
        <f>SUM(N5:N12)</f>
        <v>97894.537500000006</v>
      </c>
      <c r="O14" s="14">
        <f>SUM(O5:O12)</f>
        <v>3.1150000000000002</v>
      </c>
    </row>
    <row r="17" spans="1:1" x14ac:dyDescent="0.25">
      <c r="A17" s="23" t="s">
        <v>71</v>
      </c>
    </row>
    <row r="18" spans="1:1" ht="30" x14ac:dyDescent="0.25">
      <c r="A18" s="23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Fraud Data Sheet</vt:lpstr>
      <vt:lpstr>Works 22-23 Cases</vt:lpstr>
      <vt:lpstr>Works 22-23 Costs</vt:lpstr>
    </vt:vector>
  </TitlesOfParts>
  <Company>City of Lincoln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Foden, Craig (City of Lincoln Council)</dc:creator>
  <cp:lastModifiedBy>Stanislawski, Amanda (City of Lincoln Council)</cp:lastModifiedBy>
  <cp:lastPrinted>2019-07-04T14:05:05Z</cp:lastPrinted>
  <dcterms:created xsi:type="dcterms:W3CDTF">2019-07-04T11:27:31Z</dcterms:created>
  <dcterms:modified xsi:type="dcterms:W3CDTF">2023-05-22T09:15:19Z</dcterms:modified>
</cp:coreProperties>
</file>